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8_{02F6F324-C239-4E1F-B34F-D972CBC9C1D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B &amp; Cable Si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2" i="1" s="1"/>
  <c r="C33" i="1" s="1"/>
  <c r="C35" i="1" l="1"/>
  <c r="C34" i="1"/>
  <c r="C36" i="1" s="1"/>
</calcChain>
</file>

<file path=xl/sharedStrings.xml><?xml version="1.0" encoding="utf-8"?>
<sst xmlns="http://schemas.openxmlformats.org/spreadsheetml/2006/main" count="61" uniqueCount="34">
  <si>
    <t>COPPER CONDUCTOR (In Conduit or Trunking)</t>
  </si>
  <si>
    <t>Commonly used Circuit Breaker Size</t>
  </si>
  <si>
    <r>
      <rPr>
        <sz val="11"/>
        <color theme="1"/>
        <rFont val="Calibri"/>
        <family val="2"/>
        <scheme val="minor"/>
      </rPr>
      <t>Commonly used Cable Sizes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</si>
  <si>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Type/Application</t>
  </si>
  <si>
    <t>No. of Phases</t>
  </si>
  <si>
    <r>
      <rPr>
        <sz val="11"/>
        <color theme="1"/>
        <rFont val="Calibri"/>
        <family val="2"/>
        <scheme val="minor"/>
      </rPr>
      <t>Thermoplastic PVC (60</t>
    </r>
    <r>
      <rPr>
        <sz val="11"/>
        <color theme="1"/>
        <rFont val="Calibri"/>
        <family val="2"/>
      </rPr>
      <t>°C)</t>
    </r>
  </si>
  <si>
    <t>CPC</t>
  </si>
  <si>
    <t>Thermosetting (90°C)</t>
  </si>
  <si>
    <t>Lighting</t>
  </si>
  <si>
    <t>Single Phase</t>
  </si>
  <si>
    <t>Switched Socket Outlet/Water Heater Point</t>
  </si>
  <si>
    <t>Isolator/Air-Conditioner</t>
  </si>
  <si>
    <t>Single Phase/Three Phase</t>
  </si>
  <si>
    <t>Mains</t>
  </si>
  <si>
    <t>Three Phase</t>
  </si>
  <si>
    <t>Isolator/Mains</t>
  </si>
  <si>
    <t>&gt; 600 A</t>
  </si>
  <si>
    <t>Multiple Cores Cable to Manufacturer's Catalogue</t>
  </si>
  <si>
    <t>Input (Highlighted Field)</t>
  </si>
  <si>
    <t>Power (kW)</t>
  </si>
  <si>
    <t>Voltage (V)</t>
  </si>
  <si>
    <t>Phase</t>
  </si>
  <si>
    <t>Power Factor</t>
  </si>
  <si>
    <t>Current (Amps)</t>
  </si>
  <si>
    <r>
      <rPr>
        <sz val="11"/>
        <color theme="1"/>
        <rFont val="Calibri"/>
        <family val="2"/>
        <scheme val="minor"/>
      </rPr>
      <t>Conductor Operating Temp. (</t>
    </r>
    <r>
      <rPr>
        <sz val="11"/>
        <color theme="1"/>
        <rFont val="Calibri"/>
        <family val="2"/>
      </rPr>
      <t>°C)</t>
    </r>
  </si>
  <si>
    <t>60°C (Thermoplastic Insulation e.g. PVC)</t>
  </si>
  <si>
    <t>Safety Factor (%)</t>
  </si>
  <si>
    <t>Min. Breaker Size (Amps)</t>
  </si>
  <si>
    <t>Selected Breaker Size (Amps)*</t>
  </si>
  <si>
    <t>Selected Cable Size**</t>
  </si>
  <si>
    <t>Selected Cable***</t>
  </si>
  <si>
    <t>* Values greater than 600 A is not shown in this Calculator</t>
  </si>
  <si>
    <r>
      <t>** Cables of a specific size can be protected with various Circuit Breaker Sizes, for example, 30 Amps Breaker can be used to protect both 10mm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Cable (From MSB to DB) or 6mm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Cable (For Isolator/AC) </t>
    </r>
  </si>
  <si>
    <t>*** Different Configurations of Cable may be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</si>
</sst>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40"/>
  <sheetViews>
    <sheetView tabSelected="1" workbookViewId="0">
      <selection activeCell="E25" sqref="E25"/>
    </sheetView>
  </sheetViews>
  <sheetFormatPr defaultColWidth="9" defaultRowHeight="14.4"/>
  <cols>
    <col min="1" max="1" width="6.88671875" customWidth="1"/>
    <col min="2" max="2" width="36.109375" style="1" customWidth="1"/>
    <col min="3" max="3" width="36.21875" style="1" customWidth="1"/>
    <col min="4" max="4" width="10.33203125" style="1" customWidth="1"/>
    <col min="5" max="5" width="32.88671875" style="1" customWidth="1"/>
    <col min="6" max="6" width="9.44140625" style="1" customWidth="1"/>
    <col min="7" max="7" width="38.44140625" style="1" customWidth="1"/>
    <col min="8" max="8" width="26.44140625" style="1" customWidth="1"/>
  </cols>
  <sheetData>
    <row r="3" spans="2:8">
      <c r="B3" s="2" t="s">
        <v>0</v>
      </c>
    </row>
    <row r="4" spans="2:8" ht="16.2">
      <c r="B4" s="20" t="s">
        <v>1</v>
      </c>
      <c r="C4" s="18" t="s">
        <v>2</v>
      </c>
      <c r="D4" s="18"/>
      <c r="E4" s="18"/>
      <c r="F4" s="18"/>
      <c r="G4" s="20" t="s">
        <v>3</v>
      </c>
      <c r="H4" s="20" t="s">
        <v>4</v>
      </c>
    </row>
    <row r="5" spans="2:8">
      <c r="B5" s="21"/>
      <c r="C5" s="4" t="s">
        <v>5</v>
      </c>
      <c r="D5" s="4" t="s">
        <v>6</v>
      </c>
      <c r="E5" s="4" t="s">
        <v>7</v>
      </c>
      <c r="F5" s="4" t="s">
        <v>6</v>
      </c>
      <c r="G5" s="21"/>
      <c r="H5" s="21"/>
    </row>
    <row r="6" spans="2:8">
      <c r="B6" s="3">
        <v>10</v>
      </c>
      <c r="C6" s="3">
        <v>1.5</v>
      </c>
      <c r="D6" s="3">
        <v>1.5</v>
      </c>
      <c r="E6" s="3">
        <v>1.5</v>
      </c>
      <c r="F6" s="3">
        <v>1.5</v>
      </c>
      <c r="G6" s="3" t="s">
        <v>8</v>
      </c>
      <c r="H6" s="3" t="s">
        <v>9</v>
      </c>
    </row>
    <row r="7" spans="2:8">
      <c r="B7" s="3">
        <v>20</v>
      </c>
      <c r="C7" s="3">
        <v>2.5</v>
      </c>
      <c r="D7" s="3">
        <v>2.5</v>
      </c>
      <c r="E7" s="3">
        <v>2.5</v>
      </c>
      <c r="F7" s="3">
        <v>2.5</v>
      </c>
      <c r="G7" s="3" t="s">
        <v>10</v>
      </c>
      <c r="H7" s="3" t="s">
        <v>9</v>
      </c>
    </row>
    <row r="8" spans="2:8">
      <c r="B8" s="3">
        <v>20</v>
      </c>
      <c r="C8" s="3">
        <v>4</v>
      </c>
      <c r="D8" s="3">
        <v>4</v>
      </c>
      <c r="E8" s="3">
        <v>4</v>
      </c>
      <c r="F8" s="3">
        <v>4</v>
      </c>
      <c r="G8" s="3" t="s">
        <v>11</v>
      </c>
      <c r="H8" s="3" t="s">
        <v>12</v>
      </c>
    </row>
    <row r="9" spans="2:8">
      <c r="B9" s="3">
        <v>30</v>
      </c>
      <c r="C9" s="3">
        <v>6</v>
      </c>
      <c r="D9" s="3">
        <v>6</v>
      </c>
      <c r="E9" s="3">
        <v>6</v>
      </c>
      <c r="F9" s="3">
        <v>6</v>
      </c>
      <c r="G9" s="3" t="s">
        <v>11</v>
      </c>
      <c r="H9" s="3" t="s">
        <v>12</v>
      </c>
    </row>
    <row r="10" spans="2:8">
      <c r="B10" s="3">
        <v>30</v>
      </c>
      <c r="C10" s="3">
        <v>10</v>
      </c>
      <c r="D10" s="3">
        <v>10</v>
      </c>
      <c r="E10" s="3">
        <v>6</v>
      </c>
      <c r="F10" s="3">
        <v>6</v>
      </c>
      <c r="G10" s="3" t="s">
        <v>13</v>
      </c>
      <c r="H10" s="3" t="s">
        <v>14</v>
      </c>
    </row>
    <row r="11" spans="2:8">
      <c r="B11" s="3">
        <v>40</v>
      </c>
      <c r="C11" s="3">
        <v>16</v>
      </c>
      <c r="D11" s="3">
        <v>16</v>
      </c>
      <c r="E11" s="3">
        <v>10</v>
      </c>
      <c r="F11" s="3">
        <v>10</v>
      </c>
      <c r="G11" s="3" t="s">
        <v>15</v>
      </c>
      <c r="H11" s="3" t="s">
        <v>14</v>
      </c>
    </row>
    <row r="12" spans="2:8">
      <c r="B12" s="3">
        <v>60</v>
      </c>
      <c r="C12" s="3">
        <v>25</v>
      </c>
      <c r="D12" s="3">
        <v>16</v>
      </c>
      <c r="E12" s="3">
        <v>16</v>
      </c>
      <c r="F12" s="3">
        <v>16</v>
      </c>
      <c r="G12" s="3" t="s">
        <v>15</v>
      </c>
      <c r="H12" s="3" t="s">
        <v>14</v>
      </c>
    </row>
    <row r="13" spans="2:8">
      <c r="B13" s="3">
        <v>100</v>
      </c>
      <c r="C13" s="3">
        <v>50</v>
      </c>
      <c r="D13" s="3">
        <v>25</v>
      </c>
      <c r="E13" s="3">
        <v>35</v>
      </c>
      <c r="F13" s="3">
        <v>16</v>
      </c>
      <c r="G13" s="3" t="s">
        <v>15</v>
      </c>
      <c r="H13" s="3" t="s">
        <v>14</v>
      </c>
    </row>
    <row r="14" spans="2:8">
      <c r="B14" s="3">
        <v>150</v>
      </c>
      <c r="C14" s="3">
        <v>95</v>
      </c>
      <c r="D14" s="3">
        <v>50</v>
      </c>
      <c r="E14" s="3">
        <v>70</v>
      </c>
      <c r="F14" s="3">
        <v>35</v>
      </c>
      <c r="G14" s="3" t="s">
        <v>15</v>
      </c>
      <c r="H14" s="3" t="s">
        <v>14</v>
      </c>
    </row>
    <row r="15" spans="2:8">
      <c r="B15" s="3">
        <v>200</v>
      </c>
      <c r="C15" s="3">
        <v>150</v>
      </c>
      <c r="D15" s="3">
        <v>70</v>
      </c>
      <c r="E15" s="3">
        <v>120</v>
      </c>
      <c r="F15" s="3">
        <v>70</v>
      </c>
      <c r="G15" s="3" t="s">
        <v>15</v>
      </c>
      <c r="H15" s="3" t="s">
        <v>14</v>
      </c>
    </row>
    <row r="16" spans="2:8">
      <c r="B16" s="3">
        <v>250</v>
      </c>
      <c r="C16" s="3">
        <v>240</v>
      </c>
      <c r="D16" s="3">
        <v>95</v>
      </c>
      <c r="E16" s="3">
        <v>185</v>
      </c>
      <c r="F16" s="3">
        <v>95</v>
      </c>
      <c r="G16" s="3" t="s">
        <v>15</v>
      </c>
      <c r="H16" s="3" t="s">
        <v>14</v>
      </c>
    </row>
    <row r="17" spans="2:8">
      <c r="B17" s="3">
        <v>300</v>
      </c>
      <c r="C17" s="3">
        <v>300</v>
      </c>
      <c r="D17" s="3">
        <v>95</v>
      </c>
      <c r="E17" s="3">
        <v>240</v>
      </c>
      <c r="F17" s="3">
        <v>95</v>
      </c>
      <c r="G17" s="3" t="s">
        <v>15</v>
      </c>
      <c r="H17" s="3" t="s">
        <v>14</v>
      </c>
    </row>
    <row r="18" spans="2:8">
      <c r="B18" s="3">
        <v>400</v>
      </c>
      <c r="C18" s="3">
        <v>400</v>
      </c>
      <c r="D18" s="3">
        <v>120</v>
      </c>
      <c r="E18" s="3">
        <v>300</v>
      </c>
      <c r="F18" s="3">
        <v>95</v>
      </c>
      <c r="G18" s="3" t="s">
        <v>15</v>
      </c>
      <c r="H18" s="3" t="s">
        <v>14</v>
      </c>
    </row>
    <row r="19" spans="2:8">
      <c r="B19" s="3">
        <v>500</v>
      </c>
      <c r="C19" s="3">
        <v>500</v>
      </c>
      <c r="D19" s="3">
        <v>120</v>
      </c>
      <c r="E19" s="3">
        <v>400</v>
      </c>
      <c r="F19" s="3">
        <v>120</v>
      </c>
      <c r="G19" s="3" t="s">
        <v>15</v>
      </c>
      <c r="H19" s="3" t="s">
        <v>14</v>
      </c>
    </row>
    <row r="20" spans="2:8">
      <c r="B20" s="3">
        <v>600</v>
      </c>
      <c r="C20" s="3">
        <v>630</v>
      </c>
      <c r="D20" s="3">
        <v>120</v>
      </c>
      <c r="E20" s="3">
        <v>500</v>
      </c>
      <c r="F20" s="3">
        <v>120</v>
      </c>
      <c r="G20" s="3" t="s">
        <v>15</v>
      </c>
      <c r="H20" s="3" t="s">
        <v>14</v>
      </c>
    </row>
    <row r="21" spans="2:8">
      <c r="B21" s="5" t="s">
        <v>16</v>
      </c>
      <c r="C21" s="19" t="s">
        <v>17</v>
      </c>
      <c r="D21" s="19"/>
      <c r="E21" s="19"/>
      <c r="F21" s="6"/>
      <c r="G21" s="3" t="s">
        <v>15</v>
      </c>
      <c r="H21" s="5" t="s">
        <v>14</v>
      </c>
    </row>
    <row r="24" spans="2:8">
      <c r="B24" s="7" t="s">
        <v>18</v>
      </c>
      <c r="C24" s="8"/>
      <c r="D24" s="8"/>
    </row>
    <row r="25" spans="2:8">
      <c r="B25" s="3" t="s">
        <v>19</v>
      </c>
      <c r="C25" s="7">
        <v>20</v>
      </c>
      <c r="D25" s="8"/>
    </row>
    <row r="26" spans="2:8">
      <c r="B26" s="3" t="s">
        <v>20</v>
      </c>
      <c r="C26" s="7">
        <v>400</v>
      </c>
      <c r="D26" s="8"/>
    </row>
    <row r="27" spans="2:8">
      <c r="B27" s="3" t="s">
        <v>21</v>
      </c>
      <c r="C27" s="7" t="s">
        <v>14</v>
      </c>
      <c r="D27" s="8"/>
    </row>
    <row r="28" spans="2:8">
      <c r="B28" s="3" t="s">
        <v>22</v>
      </c>
      <c r="C28" s="7">
        <v>0.85</v>
      </c>
      <c r="D28" s="8"/>
    </row>
    <row r="29" spans="2:8">
      <c r="B29" s="3" t="s">
        <v>23</v>
      </c>
      <c r="C29" s="9">
        <f>C25*1000/C26/IF(C27="Single Phase",1,C28)/IF(C27="Single Phase",1,1.732)</f>
        <v>33.962776796630898</v>
      </c>
      <c r="D29" s="10"/>
    </row>
    <row r="30" spans="2:8">
      <c r="B30" s="3" t="s">
        <v>24</v>
      </c>
      <c r="C30" s="11" t="s">
        <v>25</v>
      </c>
      <c r="D30" s="10"/>
    </row>
    <row r="31" spans="2:8">
      <c r="B31" s="3" t="s">
        <v>26</v>
      </c>
      <c r="C31" s="12">
        <v>0.2</v>
      </c>
      <c r="D31" s="13"/>
    </row>
    <row r="32" spans="2:8">
      <c r="B32" s="3" t="s">
        <v>27</v>
      </c>
      <c r="C32" s="14">
        <f>C29*(1+C31)</f>
        <v>40.755332155957078</v>
      </c>
      <c r="D32" s="15"/>
    </row>
    <row r="33" spans="2:4">
      <c r="B33" s="3" t="s">
        <v>28</v>
      </c>
      <c r="C33" s="3">
        <f>SMALL($B$6:$B$20,COUNTIF($B$6:$B$20,"&lt;"&amp;C32)+1)</f>
        <v>60</v>
      </c>
      <c r="D33" s="8"/>
    </row>
    <row r="34" spans="2:4">
      <c r="B34" s="3" t="s">
        <v>29</v>
      </c>
      <c r="C34" s="3">
        <f>VLOOKUP(C33,$B$6:$F$20,IF($C$30="60°C (Thermoplastic Insulation e.g. PVC)",2,4),0)</f>
        <v>25</v>
      </c>
      <c r="D34" s="8"/>
    </row>
    <row r="35" spans="2:4">
      <c r="B35" s="3" t="s">
        <v>6</v>
      </c>
      <c r="C35" s="3">
        <f>VLOOKUP(C33,$B$6:$F$20,IF($C$30="60°C (Thermoplastic Insulation e.g. PVC)",3,5),0)</f>
        <v>16</v>
      </c>
      <c r="D35" s="8"/>
    </row>
    <row r="36" spans="2:4" ht="28.8">
      <c r="B36" s="5" t="s">
        <v>30</v>
      </c>
      <c r="C36" s="6" t="str">
        <f>IF(C27="Three Phase","4 x 1C ","2 x 1C ")&amp;C34&amp;IF($C$30="60°C (Thermoplastic Insulation e.g. PVC)"," mm2 PVC/PVC Cable + "," mm2 XLPE/PVC Cable + ")&amp;C35&amp;" mm2 CPC"</f>
        <v>4 x 1C 25 mm2 PVC/PVC Cable + 16 mm2 CPC</v>
      </c>
      <c r="D36" s="8"/>
    </row>
    <row r="38" spans="2:4">
      <c r="B38" s="16" t="s">
        <v>31</v>
      </c>
    </row>
    <row r="39" spans="2:4" ht="16.2">
      <c r="B39" s="17" t="s">
        <v>32</v>
      </c>
    </row>
    <row r="40" spans="2:4">
      <c r="B40" s="16" t="s">
        <v>33</v>
      </c>
    </row>
  </sheetData>
  <mergeCells count="5">
    <mergeCell ref="C4:F4"/>
    <mergeCell ref="C21:E21"/>
    <mergeCell ref="B4:B5"/>
    <mergeCell ref="G4:G5"/>
    <mergeCell ref="H4:H5"/>
  </mergeCells>
  <conditionalFormatting sqref="C28:D28">
    <cfRule type="expression" dxfId="0" priority="1">
      <formula>$C$27="Single Phase"</formula>
    </cfRule>
  </conditionalFormatting>
  <dataValidations count="2">
    <dataValidation type="list" allowBlank="1" showInputMessage="1" showErrorMessage="1" sqref="C27:D27" xr:uid="{00000000-0002-0000-0000-000000000000}">
      <formula1>"Three Phase, Single Phase"</formula1>
    </dataValidation>
    <dataValidation type="list" allowBlank="1" showInputMessage="1" showErrorMessage="1" sqref="C30:D30" xr:uid="{00000000-0002-0000-0000-000001000000}">
      <formula1>"60°C (Thermoplastic Insulation e.g. PVC), 90°C (Thermosetting Insulation e.g. XLPE)"</formula1>
    </dataValidation>
  </dataValidations>
  <pageMargins left="0.7" right="0.7" top="0.75" bottom="0.75" header="0.3" footer="0.3"/>
  <pageSetup paperSize="8" scale="9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&amp; Cable Size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2021-10-30T12:39:38Z</dcterms:created>
  <dcterms:modified xsi:type="dcterms:W3CDTF">2021-10-30T12:39:56Z</dcterms:modified>
</cp:coreProperties>
</file>